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785" activeTab="0"/>
  </bookViews>
  <sheets>
    <sheet name="11.5%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<sst xmlns="http://schemas.openxmlformats.org/spreadsheetml/2006/main" count="77" uniqueCount="58">
  <si>
    <t>指标名称</t>
  </si>
  <si>
    <r>
      <t>2008</t>
    </r>
    <r>
      <rPr>
        <sz val="12"/>
        <rFont val="宋体"/>
        <family val="0"/>
      </rPr>
      <t>年</t>
    </r>
  </si>
  <si>
    <t>计划
目标数</t>
  </si>
  <si>
    <t>计划
增幅</t>
  </si>
  <si>
    <r>
      <t>完成年
计划</t>
    </r>
    <r>
      <rPr>
        <sz val="12"/>
        <rFont val="Times New Roman"/>
        <family val="1"/>
      </rPr>
      <t>%</t>
    </r>
  </si>
  <si>
    <r>
      <t>增长</t>
    </r>
    <r>
      <rPr>
        <sz val="12"/>
        <rFont val="Times New Roman"/>
        <family val="1"/>
      </rPr>
      <t>%</t>
    </r>
  </si>
  <si>
    <t>地区生产总值</t>
  </si>
  <si>
    <t>亿元</t>
  </si>
  <si>
    <t>第三产业增加值</t>
  </si>
  <si>
    <t>农业总产值</t>
  </si>
  <si>
    <t>万元</t>
  </si>
  <si>
    <t>财政总收入</t>
  </si>
  <si>
    <t>一般预算收入</t>
  </si>
  <si>
    <t>全社会固定资产投资</t>
  </si>
  <si>
    <t>社会消费品零售总额</t>
  </si>
  <si>
    <t>市区居民人均可支配收入</t>
  </si>
  <si>
    <t>万美元</t>
  </si>
  <si>
    <t>实际利用外资（验资口径）</t>
  </si>
  <si>
    <t>城镇登记失业率</t>
  </si>
  <si>
    <t>人口自然增长率</t>
  </si>
  <si>
    <r>
      <t>万元</t>
    </r>
    <r>
      <rPr>
        <sz val="12"/>
        <rFont val="Times New Roman"/>
        <family val="1"/>
      </rPr>
      <t>GDP</t>
    </r>
    <r>
      <rPr>
        <sz val="12"/>
        <rFont val="宋体"/>
        <family val="0"/>
      </rPr>
      <t>能耗</t>
    </r>
  </si>
  <si>
    <t>化学需氧量削减</t>
  </si>
  <si>
    <t>吨</t>
  </si>
  <si>
    <t>二氧化硫排放量削减</t>
  </si>
  <si>
    <t>%</t>
  </si>
  <si>
    <t>元</t>
  </si>
  <si>
    <t>居民人均可支配收入</t>
  </si>
  <si>
    <t>出口商品总值（海关口径）</t>
  </si>
  <si>
    <t>‰</t>
  </si>
  <si>
    <t>吨标准煤</t>
  </si>
  <si>
    <t>计量
单位</t>
  </si>
  <si>
    <r>
      <t>2007</t>
    </r>
    <r>
      <rPr>
        <sz val="12"/>
        <rFont val="宋体"/>
        <family val="0"/>
      </rPr>
      <t>年
实际</t>
    </r>
  </si>
  <si>
    <t>鲤城区发展和改革局</t>
  </si>
  <si>
    <t>附件1：</t>
  </si>
  <si>
    <t>增长%</t>
  </si>
  <si>
    <t>累计
完成数</t>
  </si>
  <si>
    <t>完成
年计划</t>
  </si>
  <si>
    <t>年初下达计划</t>
  </si>
  <si>
    <t>计划数</t>
  </si>
  <si>
    <t>规模以上工业增加值</t>
  </si>
  <si>
    <t>规模以上工业产销率</t>
  </si>
  <si>
    <t>规模以上工业经济效益综合指数</t>
  </si>
  <si>
    <t>规模以上工业利润总额</t>
  </si>
  <si>
    <t>完成数</t>
  </si>
  <si>
    <r>
      <rPr>
        <sz val="12"/>
        <rFont val="宋体"/>
        <family val="0"/>
      </rPr>
      <t>计划数</t>
    </r>
  </si>
  <si>
    <t>工业增加值</t>
  </si>
  <si>
    <r>
      <rPr>
        <sz val="12"/>
        <rFont val="宋体"/>
        <family val="0"/>
      </rPr>
      <t>削减至</t>
    </r>
    <r>
      <rPr>
        <sz val="12"/>
        <rFont val="Times New Roman"/>
        <family val="1"/>
      </rPr>
      <t>7944</t>
    </r>
    <r>
      <rPr>
        <sz val="12"/>
        <rFont val="宋体"/>
        <family val="0"/>
      </rPr>
      <t>吨以内</t>
    </r>
  </si>
  <si>
    <r>
      <rPr>
        <sz val="12"/>
        <rFont val="宋体"/>
        <family val="0"/>
      </rPr>
      <t>削减至</t>
    </r>
    <r>
      <rPr>
        <sz val="12"/>
        <rFont val="Times New Roman"/>
        <family val="1"/>
      </rPr>
      <t>1002</t>
    </r>
    <r>
      <rPr>
        <sz val="12"/>
        <rFont val="宋体"/>
        <family val="0"/>
      </rPr>
      <t>吨以内</t>
    </r>
  </si>
  <si>
    <t>持平</t>
  </si>
  <si>
    <t>工业总产值</t>
  </si>
  <si>
    <t>按计划完成</t>
  </si>
  <si>
    <t>鲤城区2009年国民经济和社会发展主要预期目标完成情况及2010年预期目标安排表</t>
  </si>
  <si>
    <r>
      <t>2009</t>
    </r>
    <r>
      <rPr>
        <sz val="12"/>
        <rFont val="宋体"/>
        <family val="0"/>
      </rPr>
      <t>年</t>
    </r>
  </si>
  <si>
    <t>全年完成情况</t>
  </si>
  <si>
    <r>
      <t>2010</t>
    </r>
    <r>
      <rPr>
        <sz val="12"/>
        <rFont val="宋体"/>
        <family val="0"/>
      </rPr>
      <t>年预期目标</t>
    </r>
  </si>
  <si>
    <r>
      <rPr>
        <sz val="12"/>
        <rFont val="宋体"/>
        <family val="0"/>
      </rPr>
      <t>增长</t>
    </r>
    <r>
      <rPr>
        <sz val="12"/>
        <rFont val="Times New Roman"/>
        <family val="1"/>
      </rPr>
      <t>%</t>
    </r>
  </si>
  <si>
    <t>调整后计划</t>
  </si>
  <si>
    <t>规模以上工业产值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</si>
</sst>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%"/>
    <numFmt numFmtId="185" formatCode="0.0_ "/>
    <numFmt numFmtId="186" formatCode="0.00_ "/>
    <numFmt numFmtId="187" formatCode="0_ "/>
    <numFmt numFmtId="188" formatCode="0.0000_ "/>
    <numFmt numFmtId="189" formatCode="0.00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_ "/>
    <numFmt numFmtId="195" formatCode="0000\ "/>
  </numFmts>
  <fonts count="45">
    <font>
      <sz val="12"/>
      <name val="宋体"/>
      <family val="0"/>
    </font>
    <font>
      <sz val="9"/>
      <name val="宋体"/>
      <family val="0"/>
    </font>
    <font>
      <b/>
      <sz val="18"/>
      <name val="Times New Roman"/>
      <family val="1"/>
    </font>
    <font>
      <sz val="12"/>
      <name val="Times New Roman"/>
      <family val="1"/>
    </font>
    <font>
      <sz val="12"/>
      <name val="楷体"/>
      <family val="3"/>
    </font>
    <font>
      <sz val="14"/>
      <name val="方正仿宋简体"/>
      <family val="4"/>
    </font>
    <font>
      <b/>
      <sz val="18"/>
      <name val="方正小标宋简体"/>
      <family val="4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185" fontId="3" fillId="0" borderId="10" xfId="40" applyNumberFormat="1" applyFont="1" applyBorder="1" applyAlignment="1">
      <alignment horizontal="center" vertical="center" wrapText="1"/>
      <protection/>
    </xf>
    <xf numFmtId="186" fontId="3" fillId="0" borderId="10" xfId="40" applyNumberFormat="1" applyFont="1" applyBorder="1" applyAlignment="1">
      <alignment horizontal="center" vertical="center" wrapText="1"/>
      <protection/>
    </xf>
    <xf numFmtId="187" fontId="3" fillId="0" borderId="10" xfId="40" applyNumberFormat="1" applyFont="1" applyBorder="1" applyAlignment="1">
      <alignment horizontal="center" vertical="center" wrapText="1"/>
      <protection/>
    </xf>
    <xf numFmtId="9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6" fontId="3" fillId="0" borderId="10" xfId="0" applyNumberFormat="1" applyFont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center" wrapText="1"/>
    </xf>
    <xf numFmtId="187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0" fontId="3" fillId="0" borderId="10" xfId="0" applyNumberFormat="1" applyFont="1" applyBorder="1" applyAlignment="1">
      <alignment horizontal="center" vertical="center" wrapText="1"/>
    </xf>
    <xf numFmtId="186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7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2" xfId="40" applyFont="1" applyBorder="1" applyAlignment="1">
      <alignment horizontal="justify" vertical="center" wrapText="1"/>
      <protection/>
    </xf>
    <xf numFmtId="0" fontId="0" fillId="0" borderId="12" xfId="0" applyFont="1" applyFill="1" applyBorder="1" applyAlignment="1">
      <alignment horizontal="justify" vertical="center" wrapText="1"/>
    </xf>
    <xf numFmtId="187" fontId="0" fillId="0" borderId="11" xfId="0" applyNumberFormat="1" applyFont="1" applyBorder="1" applyAlignment="1">
      <alignment horizontal="center" vertical="center"/>
    </xf>
    <xf numFmtId="0" fontId="0" fillId="0" borderId="12" xfId="40" applyFont="1" applyBorder="1" applyAlignment="1">
      <alignment horizontal="justify" vertical="center" wrapText="1"/>
      <protection/>
    </xf>
    <xf numFmtId="187" fontId="3" fillId="0" borderId="1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57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8年主要指标完成情况预计及2009年预期目标初步安排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2">
      <pane xSplit="1" ySplit="5" topLeftCell="B7" activePane="bottomRight" state="frozen"/>
      <selection pane="topLeft" activeCell="A2" sqref="A2"/>
      <selection pane="topRight" activeCell="B2" sqref="B2"/>
      <selection pane="bottomLeft" activeCell="A7" sqref="A7"/>
      <selection pane="bottomRight" activeCell="A17" sqref="A17"/>
    </sheetView>
  </sheetViews>
  <sheetFormatPr defaultColWidth="9.00390625" defaultRowHeight="14.25"/>
  <cols>
    <col min="1" max="1" width="31.00390625" style="0" customWidth="1"/>
    <col min="2" max="2" width="10.875" style="0" customWidth="1"/>
    <col min="3" max="3" width="7.50390625" style="0" hidden="1" customWidth="1"/>
    <col min="4" max="4" width="7.125" style="0" hidden="1" customWidth="1"/>
    <col min="5" max="5" width="0.12890625" style="0" hidden="1" customWidth="1"/>
    <col min="6" max="6" width="7.50390625" style="0" hidden="1" customWidth="1"/>
    <col min="7" max="7" width="7.125" style="0" hidden="1" customWidth="1"/>
    <col min="8" max="8" width="7.50390625" style="0" hidden="1" customWidth="1"/>
    <col min="9" max="10" width="8.625" style="0" customWidth="1"/>
    <col min="11" max="11" width="7.50390625" style="0" bestFit="1" customWidth="1"/>
    <col min="12" max="12" width="6.50390625" style="0" bestFit="1" customWidth="1"/>
    <col min="13" max="15" width="8.625" style="0" customWidth="1"/>
    <col min="16" max="17" width="8.625" style="29" customWidth="1"/>
  </cols>
  <sheetData>
    <row r="1" ht="18.75" hidden="1">
      <c r="A1" s="19" t="s">
        <v>33</v>
      </c>
    </row>
    <row r="2" spans="1:17" ht="33.75" customHeight="1">
      <c r="A2" s="63" t="s">
        <v>51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24" customHeight="1" thickBot="1">
      <c r="A3" s="20" t="s">
        <v>32</v>
      </c>
      <c r="B3" s="21"/>
      <c r="C3" s="21"/>
      <c r="D3" s="21"/>
      <c r="E3" s="21"/>
      <c r="F3" s="21"/>
      <c r="G3" s="21"/>
      <c r="H3" s="21"/>
      <c r="I3" s="21"/>
      <c r="J3" s="64">
        <v>40210</v>
      </c>
      <c r="K3" s="64"/>
      <c r="L3" s="64"/>
      <c r="M3" s="64"/>
      <c r="N3" s="64"/>
      <c r="O3" s="64"/>
      <c r="P3" s="64"/>
      <c r="Q3" s="64"/>
    </row>
    <row r="4" spans="1:17" ht="24" customHeight="1">
      <c r="A4" s="49" t="s">
        <v>0</v>
      </c>
      <c r="B4" s="52" t="s">
        <v>30</v>
      </c>
      <c r="C4" s="44" t="s">
        <v>31</v>
      </c>
      <c r="D4" s="44" t="s">
        <v>1</v>
      </c>
      <c r="E4" s="44"/>
      <c r="F4" s="44"/>
      <c r="G4" s="44"/>
      <c r="H4" s="44"/>
      <c r="I4" s="44" t="s">
        <v>52</v>
      </c>
      <c r="J4" s="44"/>
      <c r="K4" s="44"/>
      <c r="L4" s="44"/>
      <c r="M4" s="44"/>
      <c r="N4" s="44"/>
      <c r="O4" s="44"/>
      <c r="P4" s="68" t="s">
        <v>54</v>
      </c>
      <c r="Q4" s="69"/>
    </row>
    <row r="5" spans="1:17" ht="24" customHeight="1">
      <c r="A5" s="50"/>
      <c r="B5" s="47"/>
      <c r="C5" s="46"/>
      <c r="D5" s="47" t="s">
        <v>2</v>
      </c>
      <c r="E5" s="47" t="s">
        <v>3</v>
      </c>
      <c r="F5" s="48" t="s">
        <v>43</v>
      </c>
      <c r="G5" s="48" t="s">
        <v>5</v>
      </c>
      <c r="H5" s="47" t="s">
        <v>4</v>
      </c>
      <c r="I5" s="45" t="s">
        <v>37</v>
      </c>
      <c r="J5" s="46"/>
      <c r="K5" s="48" t="s">
        <v>56</v>
      </c>
      <c r="L5" s="46"/>
      <c r="M5" s="48" t="s">
        <v>53</v>
      </c>
      <c r="N5" s="45"/>
      <c r="O5" s="46"/>
      <c r="P5" s="65" t="s">
        <v>44</v>
      </c>
      <c r="Q5" s="66" t="s">
        <v>55</v>
      </c>
    </row>
    <row r="6" spans="1:17" ht="33" customHeight="1">
      <c r="A6" s="51"/>
      <c r="B6" s="46"/>
      <c r="C6" s="46"/>
      <c r="D6" s="47"/>
      <c r="E6" s="47"/>
      <c r="F6" s="46"/>
      <c r="G6" s="47"/>
      <c r="H6" s="47"/>
      <c r="I6" s="27" t="s">
        <v>38</v>
      </c>
      <c r="J6" s="2" t="s">
        <v>5</v>
      </c>
      <c r="K6" s="30" t="s">
        <v>38</v>
      </c>
      <c r="L6" s="22" t="s">
        <v>34</v>
      </c>
      <c r="M6" s="27" t="s">
        <v>35</v>
      </c>
      <c r="N6" s="22" t="s">
        <v>36</v>
      </c>
      <c r="O6" s="2" t="s">
        <v>5</v>
      </c>
      <c r="P6" s="65"/>
      <c r="Q6" s="67"/>
    </row>
    <row r="7" spans="1:17" ht="21.75" customHeight="1">
      <c r="A7" s="32" t="s">
        <v>6</v>
      </c>
      <c r="B7" s="2" t="s">
        <v>7</v>
      </c>
      <c r="C7" s="1">
        <v>149.77</v>
      </c>
      <c r="D7" s="3"/>
      <c r="E7" s="4">
        <v>14.5</v>
      </c>
      <c r="F7" s="5">
        <v>174.27</v>
      </c>
      <c r="G7" s="5">
        <v>12.9</v>
      </c>
      <c r="H7" s="1"/>
      <c r="I7" s="1"/>
      <c r="J7" s="1">
        <v>11.5</v>
      </c>
      <c r="K7" s="23"/>
      <c r="L7" s="23"/>
      <c r="M7" s="1">
        <v>197.57</v>
      </c>
      <c r="N7" s="1"/>
      <c r="O7" s="1">
        <v>14.6</v>
      </c>
      <c r="P7" s="23"/>
      <c r="Q7" s="31">
        <v>11.5</v>
      </c>
    </row>
    <row r="8" spans="1:17" ht="21.75" customHeight="1">
      <c r="A8" s="33" t="s">
        <v>45</v>
      </c>
      <c r="B8" s="1" t="s">
        <v>24</v>
      </c>
      <c r="C8" s="1">
        <v>16.6</v>
      </c>
      <c r="D8" s="1"/>
      <c r="E8" s="7"/>
      <c r="F8" s="1">
        <v>45.21</v>
      </c>
      <c r="G8" s="1">
        <v>10</v>
      </c>
      <c r="H8" s="1"/>
      <c r="I8" s="1"/>
      <c r="J8" s="1">
        <v>10</v>
      </c>
      <c r="K8" s="1"/>
      <c r="L8" s="1">
        <v>9</v>
      </c>
      <c r="M8" s="1">
        <v>49.09</v>
      </c>
      <c r="N8" s="1"/>
      <c r="O8" s="1">
        <v>9.5</v>
      </c>
      <c r="P8" s="23"/>
      <c r="Q8" s="31">
        <v>11</v>
      </c>
    </row>
    <row r="9" spans="1:17" ht="15.75" customHeight="1" hidden="1">
      <c r="A9" s="33" t="s">
        <v>39</v>
      </c>
      <c r="B9" s="2" t="s">
        <v>7</v>
      </c>
      <c r="C9" s="1"/>
      <c r="D9" s="1"/>
      <c r="E9" s="7"/>
      <c r="F9" s="1"/>
      <c r="G9" s="1"/>
      <c r="H9" s="1"/>
      <c r="I9" s="1"/>
      <c r="J9" s="1"/>
      <c r="K9" s="1"/>
      <c r="L9" s="1"/>
      <c r="M9" s="1">
        <v>43.71</v>
      </c>
      <c r="N9" s="1"/>
      <c r="O9" s="1">
        <v>10.3</v>
      </c>
      <c r="P9" s="23"/>
      <c r="Q9" s="31"/>
    </row>
    <row r="10" spans="1:17" ht="15.75" customHeight="1" hidden="1">
      <c r="A10" s="33" t="s">
        <v>40</v>
      </c>
      <c r="B10" s="1" t="s">
        <v>24</v>
      </c>
      <c r="C10" s="1"/>
      <c r="D10" s="1"/>
      <c r="E10" s="7"/>
      <c r="F10" s="1">
        <v>97.06</v>
      </c>
      <c r="G10" s="1"/>
      <c r="H10" s="1"/>
      <c r="I10" s="1">
        <v>97</v>
      </c>
      <c r="J10" s="1"/>
      <c r="K10" s="1"/>
      <c r="L10" s="1"/>
      <c r="M10" s="1">
        <v>96.19</v>
      </c>
      <c r="N10" s="1"/>
      <c r="O10" s="1"/>
      <c r="P10" s="23">
        <v>96.5</v>
      </c>
      <c r="Q10" s="31"/>
    </row>
    <row r="11" spans="1:17" ht="15.75" customHeight="1" hidden="1">
      <c r="A11" s="33" t="s">
        <v>41</v>
      </c>
      <c r="B11" s="1" t="s">
        <v>24</v>
      </c>
      <c r="C11" s="1"/>
      <c r="D11" s="1"/>
      <c r="E11" s="7"/>
      <c r="F11" s="1">
        <v>154.14</v>
      </c>
      <c r="G11" s="1">
        <v>5.33</v>
      </c>
      <c r="H11" s="1"/>
      <c r="I11" s="1"/>
      <c r="J11" s="1"/>
      <c r="K11" s="1"/>
      <c r="L11" s="1"/>
      <c r="M11" s="1">
        <v>155.63</v>
      </c>
      <c r="N11" s="1"/>
      <c r="O11" s="1">
        <v>-7.65</v>
      </c>
      <c r="P11" s="23"/>
      <c r="Q11" s="31"/>
    </row>
    <row r="12" spans="1:17" ht="15.75" customHeight="1" hidden="1">
      <c r="A12" s="33" t="s">
        <v>42</v>
      </c>
      <c r="B12" s="2" t="s">
        <v>7</v>
      </c>
      <c r="C12" s="1"/>
      <c r="D12" s="1"/>
      <c r="E12" s="7"/>
      <c r="F12" s="1">
        <v>11.85</v>
      </c>
      <c r="G12" s="1">
        <v>24.27</v>
      </c>
      <c r="H12" s="1"/>
      <c r="I12" s="1"/>
      <c r="J12" s="1"/>
      <c r="K12" s="1"/>
      <c r="L12" s="1"/>
      <c r="M12" s="1">
        <v>6.63</v>
      </c>
      <c r="N12" s="1"/>
      <c r="O12" s="1">
        <v>-4.8</v>
      </c>
      <c r="P12" s="23"/>
      <c r="Q12" s="31"/>
    </row>
    <row r="13" spans="1:17" ht="21.75" customHeight="1">
      <c r="A13" s="32" t="s">
        <v>8</v>
      </c>
      <c r="B13" s="2" t="s">
        <v>7</v>
      </c>
      <c r="C13" s="1">
        <v>65.72</v>
      </c>
      <c r="D13" s="6"/>
      <c r="E13" s="7">
        <v>15</v>
      </c>
      <c r="F13" s="1">
        <v>74.51</v>
      </c>
      <c r="G13" s="5">
        <v>10.7</v>
      </c>
      <c r="H13" s="6"/>
      <c r="I13" s="1"/>
      <c r="J13" s="1">
        <v>12.5</v>
      </c>
      <c r="K13" s="23"/>
      <c r="L13" s="23">
        <v>10.5</v>
      </c>
      <c r="M13" s="1">
        <v>82.17</v>
      </c>
      <c r="N13" s="1"/>
      <c r="O13" s="1">
        <v>11.6</v>
      </c>
      <c r="P13" s="23"/>
      <c r="Q13" s="31">
        <v>11.5</v>
      </c>
    </row>
    <row r="14" spans="1:17" ht="24" customHeight="1" hidden="1">
      <c r="A14" s="34" t="s">
        <v>49</v>
      </c>
      <c r="B14" s="2" t="s">
        <v>7</v>
      </c>
      <c r="C14" s="9"/>
      <c r="D14" s="9"/>
      <c r="E14" s="9"/>
      <c r="F14" s="9">
        <v>169.47</v>
      </c>
      <c r="G14" s="10">
        <v>12.4</v>
      </c>
      <c r="H14" s="11"/>
      <c r="I14" s="12"/>
      <c r="J14" s="10"/>
      <c r="K14" s="12"/>
      <c r="L14" s="10"/>
      <c r="M14" s="9">
        <v>187.18</v>
      </c>
      <c r="N14" s="6"/>
      <c r="O14" s="10">
        <v>11.4</v>
      </c>
      <c r="P14" s="23">
        <v>210.6</v>
      </c>
      <c r="Q14" s="31">
        <v>12.5</v>
      </c>
    </row>
    <row r="15" spans="1:17" ht="21.75" customHeight="1">
      <c r="A15" s="33" t="s">
        <v>57</v>
      </c>
      <c r="B15" s="2" t="s">
        <v>7</v>
      </c>
      <c r="C15" s="1">
        <v>134.57</v>
      </c>
      <c r="D15" s="13"/>
      <c r="E15" s="4">
        <v>22</v>
      </c>
      <c r="F15" s="1">
        <v>153.98</v>
      </c>
      <c r="G15" s="1">
        <v>12.94</v>
      </c>
      <c r="H15" s="1"/>
      <c r="I15" s="1"/>
      <c r="J15" s="1">
        <v>16</v>
      </c>
      <c r="K15" s="23"/>
      <c r="L15" s="23">
        <v>12</v>
      </c>
      <c r="M15" s="1">
        <v>171.71</v>
      </c>
      <c r="N15" s="1"/>
      <c r="O15" s="1">
        <v>12.2</v>
      </c>
      <c r="P15" s="23"/>
      <c r="Q15" s="31">
        <v>13.5</v>
      </c>
    </row>
    <row r="16" spans="1:17" ht="21.75" customHeight="1">
      <c r="A16" s="35" t="s">
        <v>11</v>
      </c>
      <c r="B16" s="14" t="s">
        <v>10</v>
      </c>
      <c r="C16" s="5">
        <v>100009</v>
      </c>
      <c r="D16" s="1">
        <v>115141</v>
      </c>
      <c r="E16" s="7">
        <v>17</v>
      </c>
      <c r="F16" s="1">
        <v>116220</v>
      </c>
      <c r="G16" s="1">
        <v>18.28</v>
      </c>
      <c r="H16" s="1">
        <v>100.94</v>
      </c>
      <c r="I16" s="1">
        <v>131200</v>
      </c>
      <c r="J16" s="1">
        <v>15</v>
      </c>
      <c r="K16" s="23">
        <v>121218</v>
      </c>
      <c r="L16" s="23">
        <v>5</v>
      </c>
      <c r="M16" s="1">
        <v>121218</v>
      </c>
      <c r="N16" s="6">
        <f>M16/K16</f>
        <v>1</v>
      </c>
      <c r="O16" s="1">
        <v>5</v>
      </c>
      <c r="P16" s="23">
        <v>133280</v>
      </c>
      <c r="Q16" s="31">
        <v>11.5</v>
      </c>
    </row>
    <row r="17" spans="1:17" ht="21.75" customHeight="1">
      <c r="A17" s="32" t="s">
        <v>12</v>
      </c>
      <c r="B17" s="2" t="s">
        <v>10</v>
      </c>
      <c r="C17" s="1">
        <v>51662</v>
      </c>
      <c r="D17" s="1">
        <v>58255</v>
      </c>
      <c r="E17" s="7">
        <v>13.8</v>
      </c>
      <c r="F17" s="1">
        <v>58347</v>
      </c>
      <c r="G17" s="1">
        <v>14.02</v>
      </c>
      <c r="H17" s="15">
        <f>F17/D17*100</f>
        <v>100.15792635825251</v>
      </c>
      <c r="I17" s="1">
        <v>65100</v>
      </c>
      <c r="J17" s="1">
        <v>13</v>
      </c>
      <c r="K17" s="23">
        <v>60945</v>
      </c>
      <c r="L17" s="23">
        <v>5</v>
      </c>
      <c r="M17" s="1">
        <v>62290</v>
      </c>
      <c r="N17" s="25">
        <f>M17/K17</f>
        <v>1.0220690786774962</v>
      </c>
      <c r="O17" s="1">
        <v>7.6</v>
      </c>
      <c r="P17" s="23">
        <v>68720</v>
      </c>
      <c r="Q17" s="31">
        <v>11.5</v>
      </c>
    </row>
    <row r="18" spans="1:17" ht="21.75" customHeight="1">
      <c r="A18" s="32" t="s">
        <v>13</v>
      </c>
      <c r="B18" s="2" t="s">
        <v>7</v>
      </c>
      <c r="C18" s="1">
        <v>28.5</v>
      </c>
      <c r="D18" s="1">
        <v>35.05</v>
      </c>
      <c r="E18" s="7">
        <v>23</v>
      </c>
      <c r="F18" s="1">
        <v>35.08</v>
      </c>
      <c r="G18" s="1">
        <v>23.1</v>
      </c>
      <c r="H18" s="1">
        <v>100.08</v>
      </c>
      <c r="I18" s="15">
        <f>F18*(1+J18/100)</f>
        <v>41.3944</v>
      </c>
      <c r="J18" s="1">
        <v>18</v>
      </c>
      <c r="K18" s="23"/>
      <c r="L18" s="23"/>
      <c r="M18" s="15">
        <v>41.41</v>
      </c>
      <c r="N18" s="25">
        <f aca="true" t="shared" si="0" ref="N18:N24">M18/I18</f>
        <v>1.0003768625707825</v>
      </c>
      <c r="O18" s="1">
        <v>18.1</v>
      </c>
      <c r="P18" s="26">
        <f>M18*Q18/100+M18</f>
        <v>48.8638</v>
      </c>
      <c r="Q18" s="31">
        <v>18</v>
      </c>
    </row>
    <row r="19" spans="1:17" ht="21.75" customHeight="1">
      <c r="A19" s="32" t="s">
        <v>17</v>
      </c>
      <c r="B19" s="1" t="s">
        <v>16</v>
      </c>
      <c r="C19" s="1">
        <v>4354</v>
      </c>
      <c r="D19" s="1">
        <v>4900</v>
      </c>
      <c r="E19" s="7">
        <v>13</v>
      </c>
      <c r="F19" s="1">
        <v>5881</v>
      </c>
      <c r="G19" s="15">
        <f>F19/C19*100-100</f>
        <v>35.07119889756544</v>
      </c>
      <c r="H19" s="18">
        <f>F19/D19*100</f>
        <v>120.02040816326532</v>
      </c>
      <c r="I19" s="12">
        <f>ROUND(F19*(1+J19/100)/10,0)*10</f>
        <v>6470</v>
      </c>
      <c r="J19" s="18">
        <v>10</v>
      </c>
      <c r="K19" s="23"/>
      <c r="L19" s="23"/>
      <c r="M19" s="12">
        <v>7622</v>
      </c>
      <c r="N19" s="25">
        <f t="shared" si="0"/>
        <v>1.1780525502318393</v>
      </c>
      <c r="O19" s="17">
        <f>M19/F19*100-100</f>
        <v>29.603808876041484</v>
      </c>
      <c r="P19" s="28">
        <v>7622</v>
      </c>
      <c r="Q19" s="36" t="s">
        <v>48</v>
      </c>
    </row>
    <row r="20" spans="1:17" ht="21.75" customHeight="1">
      <c r="A20" s="32" t="s">
        <v>27</v>
      </c>
      <c r="B20" s="1" t="s">
        <v>16</v>
      </c>
      <c r="C20" s="1">
        <v>26942</v>
      </c>
      <c r="D20" s="1">
        <v>31800</v>
      </c>
      <c r="E20" s="7">
        <v>18</v>
      </c>
      <c r="F20" s="1">
        <v>33068</v>
      </c>
      <c r="G20" s="15">
        <f>F20/C20*100-100</f>
        <v>22.737732907727718</v>
      </c>
      <c r="H20" s="15">
        <f>F20/D20*100</f>
        <v>103.9874213836478</v>
      </c>
      <c r="I20" s="12">
        <f>ROUND(F20*(1+J20/100)/100,0)*100</f>
        <v>36700</v>
      </c>
      <c r="J20" s="18">
        <v>11</v>
      </c>
      <c r="K20" s="1"/>
      <c r="L20" s="23"/>
      <c r="M20" s="12">
        <v>36749</v>
      </c>
      <c r="N20" s="25">
        <f t="shared" si="0"/>
        <v>1.0013351498637602</v>
      </c>
      <c r="O20" s="43">
        <v>11.13</v>
      </c>
      <c r="P20" s="28">
        <v>38600</v>
      </c>
      <c r="Q20" s="31">
        <v>5</v>
      </c>
    </row>
    <row r="21" spans="1:17" ht="21.75" customHeight="1">
      <c r="A21" s="32" t="s">
        <v>14</v>
      </c>
      <c r="B21" s="2" t="s">
        <v>7</v>
      </c>
      <c r="C21" s="1">
        <v>71.7</v>
      </c>
      <c r="D21" s="15">
        <v>83.49</v>
      </c>
      <c r="E21" s="7">
        <v>16.5</v>
      </c>
      <c r="F21" s="1">
        <v>87.57</v>
      </c>
      <c r="G21" s="1">
        <v>22.2</v>
      </c>
      <c r="H21" s="1">
        <v>104.89</v>
      </c>
      <c r="I21" s="15">
        <f>F21*(1+J21/100)</f>
        <v>101.58119999999998</v>
      </c>
      <c r="J21" s="1">
        <v>16</v>
      </c>
      <c r="K21" s="26"/>
      <c r="L21" s="23"/>
      <c r="M21" s="15">
        <v>100.75</v>
      </c>
      <c r="N21" s="25">
        <f t="shared" si="0"/>
        <v>0.9918173835315985</v>
      </c>
      <c r="O21" s="1">
        <v>16.2</v>
      </c>
      <c r="P21" s="26">
        <f>M21*Q21/100+M21</f>
        <v>117.37375</v>
      </c>
      <c r="Q21" s="31">
        <v>16.5</v>
      </c>
    </row>
    <row r="22" spans="1:17" ht="21.75" customHeight="1">
      <c r="A22" s="35" t="s">
        <v>15</v>
      </c>
      <c r="B22" s="14" t="s">
        <v>25</v>
      </c>
      <c r="C22" s="16">
        <v>20875.47</v>
      </c>
      <c r="D22" s="1">
        <v>22960</v>
      </c>
      <c r="E22" s="7">
        <v>10</v>
      </c>
      <c r="F22" s="1">
        <v>23358</v>
      </c>
      <c r="G22" s="1">
        <v>11.9</v>
      </c>
      <c r="H22" s="1">
        <v>101.73</v>
      </c>
      <c r="I22" s="12">
        <f>ROUND(F22*(1+J22/100)/10,0)*10</f>
        <v>25460</v>
      </c>
      <c r="J22" s="1">
        <v>9</v>
      </c>
      <c r="K22" s="23"/>
      <c r="L22" s="23"/>
      <c r="M22" s="12">
        <v>25043</v>
      </c>
      <c r="N22" s="25">
        <f t="shared" si="0"/>
        <v>0.9836213668499607</v>
      </c>
      <c r="O22" s="1">
        <v>7.2</v>
      </c>
      <c r="P22" s="28">
        <v>27170</v>
      </c>
      <c r="Q22" s="31">
        <v>8.5</v>
      </c>
    </row>
    <row r="23" spans="1:17" ht="21.75" customHeight="1">
      <c r="A23" s="35" t="s">
        <v>26</v>
      </c>
      <c r="B23" s="14" t="s">
        <v>25</v>
      </c>
      <c r="C23" s="5">
        <v>15972</v>
      </c>
      <c r="D23" s="1">
        <v>17410</v>
      </c>
      <c r="E23" s="7">
        <v>9</v>
      </c>
      <c r="F23" s="1">
        <v>17624</v>
      </c>
      <c r="G23" s="17">
        <v>10.3</v>
      </c>
      <c r="H23" s="1">
        <v>101.23</v>
      </c>
      <c r="I23" s="12">
        <f>ROUND(F23*(1+J23/100)/10,0)*10</f>
        <v>19210</v>
      </c>
      <c r="J23" s="1">
        <v>9</v>
      </c>
      <c r="K23" s="23"/>
      <c r="L23" s="23"/>
      <c r="M23" s="12">
        <v>19132</v>
      </c>
      <c r="N23" s="25">
        <f t="shared" si="0"/>
        <v>0.9959396147839666</v>
      </c>
      <c r="O23" s="1">
        <v>8.6</v>
      </c>
      <c r="P23" s="28">
        <f>M23*Q23/100+M23</f>
        <v>20662.56</v>
      </c>
      <c r="Q23" s="31">
        <v>8</v>
      </c>
    </row>
    <row r="24" spans="1:17" ht="21.75" customHeight="1">
      <c r="A24" s="37" t="s">
        <v>9</v>
      </c>
      <c r="B24" s="8" t="s">
        <v>10</v>
      </c>
      <c r="C24" s="9">
        <v>6329</v>
      </c>
      <c r="D24" s="9"/>
      <c r="E24" s="9">
        <v>-23.15</v>
      </c>
      <c r="F24" s="9">
        <v>6495</v>
      </c>
      <c r="G24" s="10">
        <v>-7.4</v>
      </c>
      <c r="H24" s="11"/>
      <c r="I24" s="12">
        <f>ROUND(F24*(1+J24/100)/10,0)*10</f>
        <v>5500</v>
      </c>
      <c r="J24" s="10">
        <v>-15.3</v>
      </c>
      <c r="K24" s="12"/>
      <c r="L24" s="10"/>
      <c r="M24" s="9">
        <v>5476</v>
      </c>
      <c r="N24" s="25">
        <f t="shared" si="0"/>
        <v>0.9956363636363637</v>
      </c>
      <c r="O24" s="10">
        <v>-3.3</v>
      </c>
      <c r="P24" s="28">
        <v>3285</v>
      </c>
      <c r="Q24" s="38">
        <v>-40</v>
      </c>
    </row>
    <row r="25" spans="1:17" ht="21.75" customHeight="1">
      <c r="A25" s="32" t="s">
        <v>18</v>
      </c>
      <c r="B25" s="1" t="s">
        <v>24</v>
      </c>
      <c r="C25" s="1">
        <v>0.864</v>
      </c>
      <c r="D25" s="1">
        <v>1.2</v>
      </c>
      <c r="E25" s="7"/>
      <c r="F25" s="1">
        <v>0.86</v>
      </c>
      <c r="G25" s="1"/>
      <c r="H25" s="1"/>
      <c r="I25" s="1">
        <v>1</v>
      </c>
      <c r="J25" s="1"/>
      <c r="K25" s="24"/>
      <c r="L25" s="24"/>
      <c r="M25" s="1">
        <v>0.86</v>
      </c>
      <c r="N25" s="1"/>
      <c r="O25" s="1"/>
      <c r="P25" s="23">
        <v>1</v>
      </c>
      <c r="Q25" s="31"/>
    </row>
    <row r="26" spans="1:17" ht="21.75" customHeight="1">
      <c r="A26" s="32" t="s">
        <v>19</v>
      </c>
      <c r="B26" s="1" t="s">
        <v>28</v>
      </c>
      <c r="C26" s="1">
        <v>3</v>
      </c>
      <c r="D26" s="1">
        <v>4</v>
      </c>
      <c r="E26" s="7"/>
      <c r="F26" s="1">
        <v>3</v>
      </c>
      <c r="G26" s="1"/>
      <c r="H26" s="1"/>
      <c r="I26" s="1">
        <v>4</v>
      </c>
      <c r="J26" s="1"/>
      <c r="K26" s="1"/>
      <c r="L26" s="1"/>
      <c r="M26" s="1">
        <v>2.57</v>
      </c>
      <c r="N26" s="1"/>
      <c r="O26" s="1"/>
      <c r="P26" s="23">
        <v>4.5</v>
      </c>
      <c r="Q26" s="31"/>
    </row>
    <row r="27" spans="1:17" ht="21.75" customHeight="1">
      <c r="A27" s="32" t="s">
        <v>20</v>
      </c>
      <c r="B27" s="2" t="s">
        <v>29</v>
      </c>
      <c r="C27" s="1"/>
      <c r="D27" s="1">
        <v>0.58</v>
      </c>
      <c r="E27" s="7">
        <v>-2.7</v>
      </c>
      <c r="F27" s="1">
        <v>0.58</v>
      </c>
      <c r="G27" s="17">
        <v>-2.7</v>
      </c>
      <c r="H27" s="18">
        <v>100</v>
      </c>
      <c r="I27" s="1">
        <v>0.567</v>
      </c>
      <c r="J27" s="17">
        <v>-2.3</v>
      </c>
      <c r="K27" s="17"/>
      <c r="L27" s="17"/>
      <c r="M27" s="1">
        <v>0.567</v>
      </c>
      <c r="N27" s="1"/>
      <c r="O27" s="17">
        <v>-2.3</v>
      </c>
      <c r="P27" s="23">
        <v>0.55</v>
      </c>
      <c r="Q27" s="31">
        <v>-2.4</v>
      </c>
    </row>
    <row r="28" spans="1:17" ht="21.75" customHeight="1">
      <c r="A28" s="33" t="s">
        <v>21</v>
      </c>
      <c r="B28" s="2" t="s">
        <v>22</v>
      </c>
      <c r="C28" s="1">
        <v>218.64</v>
      </c>
      <c r="D28" s="1">
        <v>483.048</v>
      </c>
      <c r="E28" s="7"/>
      <c r="F28" s="1">
        <v>499.27</v>
      </c>
      <c r="G28" s="1"/>
      <c r="H28" s="1"/>
      <c r="I28" s="1">
        <v>351</v>
      </c>
      <c r="J28" s="1"/>
      <c r="K28" s="1"/>
      <c r="L28" s="1"/>
      <c r="M28" s="57" t="s">
        <v>50</v>
      </c>
      <c r="N28" s="58"/>
      <c r="O28" s="59"/>
      <c r="P28" s="53" t="s">
        <v>46</v>
      </c>
      <c r="Q28" s="54"/>
    </row>
    <row r="29" spans="1:17" ht="21.75" customHeight="1" thickBot="1">
      <c r="A29" s="39" t="s">
        <v>23</v>
      </c>
      <c r="B29" s="40" t="s">
        <v>22</v>
      </c>
      <c r="C29" s="41">
        <v>92.8</v>
      </c>
      <c r="D29" s="41">
        <v>139.433</v>
      </c>
      <c r="E29" s="42"/>
      <c r="F29" s="41"/>
      <c r="G29" s="41"/>
      <c r="H29" s="41"/>
      <c r="I29" s="41">
        <v>19</v>
      </c>
      <c r="J29" s="41"/>
      <c r="K29" s="41"/>
      <c r="L29" s="41"/>
      <c r="M29" s="60" t="s">
        <v>50</v>
      </c>
      <c r="N29" s="61"/>
      <c r="O29" s="62"/>
      <c r="P29" s="55" t="s">
        <v>47</v>
      </c>
      <c r="Q29" s="56"/>
    </row>
  </sheetData>
  <sheetProtection/>
  <mergeCells count="22">
    <mergeCell ref="P28:Q28"/>
    <mergeCell ref="P29:Q29"/>
    <mergeCell ref="M28:O28"/>
    <mergeCell ref="M29:O29"/>
    <mergeCell ref="A2:Q2"/>
    <mergeCell ref="J3:Q3"/>
    <mergeCell ref="P5:P6"/>
    <mergeCell ref="Q5:Q6"/>
    <mergeCell ref="K5:L5"/>
    <mergeCell ref="P4:Q4"/>
    <mergeCell ref="A4:A6"/>
    <mergeCell ref="B4:B6"/>
    <mergeCell ref="C4:C6"/>
    <mergeCell ref="D4:H4"/>
    <mergeCell ref="E5:E6"/>
    <mergeCell ref="G5:G6"/>
    <mergeCell ref="I4:O4"/>
    <mergeCell ref="I5:J5"/>
    <mergeCell ref="D5:D6"/>
    <mergeCell ref="F5:F6"/>
    <mergeCell ref="M5:O5"/>
    <mergeCell ref="H5:H6"/>
  </mergeCells>
  <printOptions horizontalCentered="1"/>
  <pageMargins left="0.35433070866141736" right="0.35433070866141736" top="0.6299212598425197" bottom="0.35433070866141736" header="0.5511811023622047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lcfgj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zhk</dc:creator>
  <cp:keywords/>
  <dc:description/>
  <cp:lastModifiedBy>lwy</cp:lastModifiedBy>
  <cp:lastPrinted>2011-01-13T08:56:13Z</cp:lastPrinted>
  <dcterms:created xsi:type="dcterms:W3CDTF">2009-02-11T07:10:45Z</dcterms:created>
  <dcterms:modified xsi:type="dcterms:W3CDTF">2011-01-13T08:56:26Z</dcterms:modified>
  <cp:category/>
  <cp:version/>
  <cp:contentType/>
  <cp:contentStatus/>
</cp:coreProperties>
</file>