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9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<sst xmlns="http://schemas.openxmlformats.org/spreadsheetml/2006/main" count="70" uniqueCount="48">
  <si>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r>
      <rPr>
        <sz val="11"/>
        <rFont val="宋体"/>
        <family val="0"/>
      </rPr>
      <t>指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称</t>
    </r>
  </si>
  <si>
    <r>
      <rPr>
        <sz val="11"/>
        <rFont val="宋体"/>
        <family val="0"/>
      </rPr>
      <t>计量</t>
    </r>
    <r>
      <rPr>
        <sz val="11"/>
        <rFont val="Times New Roman"/>
        <family val="1"/>
      </rPr>
      <t xml:space="preserve">    
</t>
    </r>
    <r>
      <rPr>
        <sz val="11"/>
        <rFont val="宋体"/>
        <family val="0"/>
      </rPr>
      <t>单位</t>
    </r>
  </si>
  <si>
    <r>
      <t>2010</t>
    </r>
    <r>
      <rPr>
        <sz val="11"/>
        <rFont val="宋体"/>
        <family val="0"/>
      </rPr>
      <t>年</t>
    </r>
  </si>
  <si>
    <r>
      <rPr>
        <sz val="11"/>
        <rFont val="宋体"/>
        <family val="0"/>
      </rPr>
      <t>计划数</t>
    </r>
  </si>
  <si>
    <r>
      <rPr>
        <sz val="11"/>
        <rFont val="宋体"/>
        <family val="0"/>
      </rPr>
      <t>计划方案</t>
    </r>
  </si>
  <si>
    <r>
      <rPr>
        <sz val="11"/>
        <rFont val="宋体"/>
        <family val="0"/>
      </rPr>
      <t>考核方案</t>
    </r>
  </si>
  <si>
    <t>调整后</t>
  </si>
  <si>
    <r>
      <rPr>
        <sz val="11"/>
        <rFont val="宋体"/>
        <family val="0"/>
      </rPr>
      <t>绝对数</t>
    </r>
  </si>
  <si>
    <r>
      <rPr>
        <sz val="11"/>
        <rFont val="宋体"/>
        <family val="0"/>
      </rPr>
      <t>增长</t>
    </r>
    <r>
      <rPr>
        <sz val="11"/>
        <rFont val="Times New Roman"/>
        <family val="1"/>
      </rPr>
      <t>(%)</t>
    </r>
  </si>
  <si>
    <r>
      <rPr>
        <sz val="11"/>
        <rFont val="宋体"/>
        <family val="0"/>
      </rPr>
      <t>完成年计划</t>
    </r>
    <r>
      <rPr>
        <sz val="11"/>
        <rFont val="Times New Roman"/>
        <family val="1"/>
      </rPr>
      <t>%</t>
    </r>
  </si>
  <si>
    <r>
      <rPr>
        <sz val="11"/>
        <rFont val="宋体"/>
        <family val="0"/>
      </rPr>
      <t>地区生产总值</t>
    </r>
  </si>
  <si>
    <r>
      <rPr>
        <sz val="11"/>
        <rFont val="宋体"/>
        <family val="0"/>
      </rPr>
      <t>亿元</t>
    </r>
  </si>
  <si>
    <t xml:space="preserve"> </t>
  </si>
  <si>
    <r>
      <rPr>
        <sz val="11"/>
        <rFont val="宋体"/>
        <family val="0"/>
      </rPr>
      <t>工业增加值</t>
    </r>
  </si>
  <si>
    <r>
      <rPr>
        <sz val="11"/>
        <rFont val="宋体"/>
        <family val="0"/>
      </rPr>
      <t>亿元</t>
    </r>
  </si>
  <si>
    <r>
      <rPr>
        <sz val="11"/>
        <rFont val="宋体"/>
        <family val="0"/>
      </rPr>
      <t>第三产业增加值</t>
    </r>
  </si>
  <si>
    <r>
      <rPr>
        <sz val="11"/>
        <rFont val="宋体"/>
        <family val="0"/>
      </rPr>
      <t>万元</t>
    </r>
  </si>
  <si>
    <r>
      <rPr>
        <sz val="12"/>
        <rFont val="宋体"/>
        <family val="0"/>
      </rPr>
      <t>持平</t>
    </r>
  </si>
  <si>
    <r>
      <rPr>
        <sz val="11"/>
        <rFont val="宋体"/>
        <family val="0"/>
      </rPr>
      <t>规模以上工业产值　</t>
    </r>
  </si>
  <si>
    <r>
      <rPr>
        <sz val="11"/>
        <rFont val="宋体"/>
        <family val="0"/>
      </rPr>
      <t>财政总收入</t>
    </r>
  </si>
  <si>
    <r>
      <rPr>
        <sz val="11"/>
        <rFont val="宋体"/>
        <family val="0"/>
      </rPr>
      <t>一般预算收入</t>
    </r>
  </si>
  <si>
    <r>
      <rPr>
        <sz val="11"/>
        <rFont val="宋体"/>
        <family val="0"/>
      </rPr>
      <t>全社会固定资产投资</t>
    </r>
  </si>
  <si>
    <r>
      <rPr>
        <sz val="11"/>
        <rFont val="宋体"/>
        <family val="0"/>
      </rPr>
      <t>社会消费品零售总额</t>
    </r>
  </si>
  <si>
    <r>
      <rPr>
        <sz val="11"/>
        <rFont val="宋体"/>
        <family val="0"/>
      </rPr>
      <t>实际利用外资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历史可比口径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</si>
  <si>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亿美元</t>
    </r>
  </si>
  <si>
    <r>
      <rPr>
        <sz val="11"/>
        <rFont val="宋体"/>
        <family val="0"/>
      </rPr>
      <t>出口商品总值（海关口径）</t>
    </r>
  </si>
  <si>
    <r>
      <rPr>
        <sz val="11"/>
        <rFont val="宋体"/>
        <family val="0"/>
      </rPr>
      <t>城镇居民人均可支配收入</t>
    </r>
  </si>
  <si>
    <r>
      <rPr>
        <sz val="11"/>
        <rFont val="宋体"/>
        <family val="0"/>
      </rPr>
      <t>元</t>
    </r>
  </si>
  <si>
    <t>城镇登记失业率</t>
  </si>
  <si>
    <t>%</t>
  </si>
  <si>
    <t>人口自然增长率</t>
  </si>
  <si>
    <t>‰</t>
  </si>
  <si>
    <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</t>
    </r>
  </si>
  <si>
    <t>吨标准煤</t>
  </si>
  <si>
    <t>按计划完成</t>
  </si>
  <si>
    <t>按“十二五”新的约束性要求和市下达任务确定</t>
  </si>
  <si>
    <t>化学需氧量削减</t>
  </si>
  <si>
    <t>吨</t>
  </si>
  <si>
    <r>
      <rPr>
        <sz val="12"/>
        <rFont val="宋体"/>
        <family val="0"/>
      </rPr>
      <t>削减至</t>
    </r>
    <r>
      <rPr>
        <sz val="12"/>
        <rFont val="Times New Roman"/>
        <family val="1"/>
      </rPr>
      <t>7944</t>
    </r>
    <r>
      <rPr>
        <sz val="12"/>
        <rFont val="宋体"/>
        <family val="0"/>
      </rPr>
      <t>吨以内</t>
    </r>
  </si>
  <si>
    <t>二氧化硫排放量削减</t>
  </si>
  <si>
    <r>
      <rPr>
        <sz val="12"/>
        <rFont val="宋体"/>
        <family val="0"/>
      </rPr>
      <t>削减至</t>
    </r>
    <r>
      <rPr>
        <sz val="12"/>
        <rFont val="Times New Roman"/>
        <family val="1"/>
      </rPr>
      <t>1002</t>
    </r>
    <r>
      <rPr>
        <sz val="12"/>
        <rFont val="宋体"/>
        <family val="0"/>
      </rPr>
      <t>吨以内</t>
    </r>
  </si>
  <si>
    <r>
      <t xml:space="preserve"> </t>
    </r>
    <r>
      <rPr>
        <sz val="11"/>
        <rFont val="宋体"/>
        <family val="0"/>
      </rPr>
      <t>完成情况</t>
    </r>
  </si>
  <si>
    <t>绝对数</t>
  </si>
  <si>
    <r>
      <rPr>
        <sz val="11"/>
        <rFont val="宋体"/>
        <family val="0"/>
      </rPr>
      <t>2</t>
    </r>
    <r>
      <rPr>
        <sz val="11"/>
        <rFont val="宋体"/>
        <family val="0"/>
      </rPr>
      <t>011年</t>
    </r>
  </si>
  <si>
    <r>
      <rPr>
        <b/>
        <sz val="18"/>
        <rFont val="方正小标宋简体"/>
        <family val="0"/>
      </rPr>
      <t>鲤城区</t>
    </r>
    <r>
      <rPr>
        <b/>
        <sz val="18"/>
        <rFont val="Times New Roman"/>
        <family val="1"/>
      </rPr>
      <t>2010</t>
    </r>
    <r>
      <rPr>
        <b/>
        <sz val="18"/>
        <rFont val="方正小标宋简体"/>
        <family val="0"/>
      </rPr>
      <t>年主要预期目标完成情况和</t>
    </r>
    <r>
      <rPr>
        <b/>
        <sz val="18"/>
        <rFont val="Times New Roman"/>
        <family val="1"/>
      </rPr>
      <t>2011</t>
    </r>
    <r>
      <rPr>
        <b/>
        <sz val="18"/>
        <rFont val="方正小标宋简体"/>
        <family val="0"/>
      </rPr>
      <t>年预期目标安排表</t>
    </r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</si>
  <si>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</si>
  <si>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rPr>
        <sz val="11"/>
        <rFont val="宋体"/>
        <family val="0"/>
      </rPr>
      <t>备注：全社会固定资产投资由于</t>
    </r>
    <r>
      <rPr>
        <sz val="11"/>
        <rFont val="Times New Roman"/>
        <family val="1"/>
      </rPr>
      <t>2011</t>
    </r>
    <r>
      <rPr>
        <sz val="11"/>
        <rFont val="宋体"/>
        <family val="0"/>
      </rPr>
      <t>年起投资额在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万元以下的项目不再纳入统计，计算</t>
    </r>
    <r>
      <rPr>
        <sz val="11"/>
        <rFont val="Times New Roman"/>
        <family val="1"/>
      </rPr>
      <t>2011</t>
    </r>
    <r>
      <rPr>
        <sz val="11"/>
        <rFont val="宋体"/>
        <family val="0"/>
      </rPr>
      <t>年计划时</t>
    </r>
    <r>
      <rPr>
        <sz val="11"/>
        <rFont val="Times New Roman"/>
        <family val="1"/>
      </rPr>
      <t>2010</t>
    </r>
    <r>
      <rPr>
        <sz val="11"/>
        <rFont val="宋体"/>
        <family val="0"/>
      </rPr>
      <t>年需扣除相应基数，因省统计局尚未反馈</t>
    </r>
    <r>
      <rPr>
        <sz val="11"/>
        <rFont val="Times New Roman"/>
        <family val="1"/>
      </rPr>
      <t>2010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万元以下项目的投资额，</t>
    </r>
    <r>
      <rPr>
        <sz val="11"/>
        <rFont val="Times New Roman"/>
        <family val="1"/>
      </rPr>
      <t>2011</t>
    </r>
    <r>
      <rPr>
        <sz val="11"/>
        <rFont val="宋体"/>
        <family val="0"/>
      </rPr>
      <t>年固定资产投资计划数待反馈后再定。</t>
    </r>
  </si>
  <si>
    <t>农业总产值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</si>
</sst>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_ "/>
    <numFmt numFmtId="186" formatCode="0.0_ "/>
    <numFmt numFmtId="187" formatCode="0_ "/>
    <numFmt numFmtId="188" formatCode="0.000"/>
    <numFmt numFmtId="189" formatCode="0.0000"/>
    <numFmt numFmtId="190" formatCode="0.0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b/>
      <sz val="18"/>
      <name val="方正小标宋简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1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/>
    </xf>
    <xf numFmtId="187" fontId="5" fillId="0" borderId="10" xfId="40" applyNumberFormat="1" applyFont="1" applyBorder="1" applyAlignment="1">
      <alignment horizontal="center" vertical="center"/>
      <protection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190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E6" sqref="E6:F6"/>
    </sheetView>
  </sheetViews>
  <sheetFormatPr defaultColWidth="9.00390625" defaultRowHeight="14.25"/>
  <cols>
    <col min="1" max="1" width="25.75390625" style="1" customWidth="1"/>
    <col min="2" max="2" width="8.375" style="1" customWidth="1"/>
    <col min="3" max="13" width="7.625" style="1" customWidth="1"/>
    <col min="14" max="16384" width="9.00390625" style="1" customWidth="1"/>
  </cols>
  <sheetData>
    <row r="1" ht="20.25" customHeight="1">
      <c r="A1" s="29" t="s">
        <v>45</v>
      </c>
    </row>
    <row r="2" spans="1:13" ht="36" customHeight="1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11.2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4" customFormat="1" ht="21" customHeight="1">
      <c r="A4" s="35" t="s">
        <v>0</v>
      </c>
      <c r="B4" s="37" t="s">
        <v>1</v>
      </c>
      <c r="C4" s="37" t="s">
        <v>2</v>
      </c>
      <c r="D4" s="37"/>
      <c r="E4" s="37"/>
      <c r="F4" s="37"/>
      <c r="G4" s="37"/>
      <c r="H4" s="37"/>
      <c r="I4" s="37"/>
      <c r="J4" s="37"/>
      <c r="K4" s="37"/>
      <c r="L4" s="46" t="s">
        <v>43</v>
      </c>
      <c r="M4" s="47"/>
    </row>
    <row r="5" spans="1:13" s="4" customFormat="1" ht="18.75" customHeight="1">
      <c r="A5" s="36"/>
      <c r="B5" s="38"/>
      <c r="C5" s="38" t="s">
        <v>3</v>
      </c>
      <c r="D5" s="38"/>
      <c r="E5" s="38"/>
      <c r="F5" s="38"/>
      <c r="G5" s="38"/>
      <c r="H5" s="38"/>
      <c r="I5" s="38" t="s">
        <v>41</v>
      </c>
      <c r="J5" s="38"/>
      <c r="K5" s="38"/>
      <c r="L5" s="38"/>
      <c r="M5" s="48"/>
    </row>
    <row r="6" spans="1:13" s="4" customFormat="1" ht="18.75" customHeight="1">
      <c r="A6" s="36"/>
      <c r="B6" s="38"/>
      <c r="C6" s="38" t="s">
        <v>4</v>
      </c>
      <c r="D6" s="38"/>
      <c r="E6" s="38" t="s">
        <v>5</v>
      </c>
      <c r="F6" s="38"/>
      <c r="G6" s="51" t="s">
        <v>6</v>
      </c>
      <c r="H6" s="38"/>
      <c r="I6" s="38"/>
      <c r="J6" s="38"/>
      <c r="K6" s="38"/>
      <c r="L6" s="38"/>
      <c r="M6" s="48"/>
    </row>
    <row r="7" spans="1:13" s="4" customFormat="1" ht="34.5" customHeight="1">
      <c r="A7" s="36"/>
      <c r="B7" s="38"/>
      <c r="C7" s="3" t="s">
        <v>7</v>
      </c>
      <c r="D7" s="3" t="s">
        <v>8</v>
      </c>
      <c r="E7" s="3" t="s">
        <v>7</v>
      </c>
      <c r="F7" s="3" t="s">
        <v>8</v>
      </c>
      <c r="G7" s="3" t="s">
        <v>7</v>
      </c>
      <c r="H7" s="3" t="s">
        <v>8</v>
      </c>
      <c r="I7" s="27" t="s">
        <v>42</v>
      </c>
      <c r="J7" s="5" t="s">
        <v>9</v>
      </c>
      <c r="K7" s="3" t="s">
        <v>8</v>
      </c>
      <c r="L7" s="3" t="s">
        <v>3</v>
      </c>
      <c r="M7" s="6" t="s">
        <v>8</v>
      </c>
    </row>
    <row r="8" spans="1:13" ht="18.75" customHeight="1">
      <c r="A8" s="7" t="s">
        <v>10</v>
      </c>
      <c r="B8" s="3" t="s">
        <v>11</v>
      </c>
      <c r="C8" s="8"/>
      <c r="D8" s="8">
        <v>11.5</v>
      </c>
      <c r="E8" s="8"/>
      <c r="F8" s="8">
        <v>12</v>
      </c>
      <c r="G8" s="8" t="s">
        <v>12</v>
      </c>
      <c r="H8" s="8">
        <v>12</v>
      </c>
      <c r="I8" s="9">
        <v>236.79</v>
      </c>
      <c r="J8" s="9"/>
      <c r="K8" s="9">
        <v>12</v>
      </c>
      <c r="L8" s="9"/>
      <c r="M8" s="10">
        <v>13</v>
      </c>
    </row>
    <row r="9" spans="1:13" ht="18.75" customHeight="1">
      <c r="A9" s="7" t="s">
        <v>13</v>
      </c>
      <c r="B9" s="3" t="s">
        <v>14</v>
      </c>
      <c r="C9" s="8"/>
      <c r="D9" s="8">
        <v>11</v>
      </c>
      <c r="E9" s="8"/>
      <c r="F9" s="8">
        <v>11.5</v>
      </c>
      <c r="G9" s="8"/>
      <c r="H9" s="8">
        <v>11.5</v>
      </c>
      <c r="I9" s="9">
        <v>61.16</v>
      </c>
      <c r="J9" s="9"/>
      <c r="K9" s="9">
        <v>13.5</v>
      </c>
      <c r="L9" s="9"/>
      <c r="M9" s="10">
        <v>12.9</v>
      </c>
    </row>
    <row r="10" spans="1:13" ht="18.75" customHeight="1">
      <c r="A10" s="7" t="s">
        <v>15</v>
      </c>
      <c r="B10" s="3" t="s">
        <v>14</v>
      </c>
      <c r="C10" s="8"/>
      <c r="D10" s="8">
        <v>11.5</v>
      </c>
      <c r="E10" s="8"/>
      <c r="F10" s="8">
        <v>12</v>
      </c>
      <c r="G10" s="8"/>
      <c r="H10" s="8">
        <v>12</v>
      </c>
      <c r="I10" s="9">
        <v>91.83</v>
      </c>
      <c r="J10" s="9"/>
      <c r="K10" s="9">
        <v>6</v>
      </c>
      <c r="L10" s="9"/>
      <c r="M10" s="10">
        <v>13.5</v>
      </c>
    </row>
    <row r="11" spans="1:13" ht="18.75" customHeight="1">
      <c r="A11" s="32" t="s">
        <v>47</v>
      </c>
      <c r="B11" s="3" t="s">
        <v>16</v>
      </c>
      <c r="C11" s="8">
        <v>3285</v>
      </c>
      <c r="D11" s="8">
        <v>-40</v>
      </c>
      <c r="E11" s="8">
        <v>3285</v>
      </c>
      <c r="F11" s="8">
        <v>-40</v>
      </c>
      <c r="G11" s="8">
        <v>3285</v>
      </c>
      <c r="H11" s="8">
        <v>-40</v>
      </c>
      <c r="I11" s="9">
        <v>5340</v>
      </c>
      <c r="J11" s="13">
        <f>I11/G11*100</f>
        <v>162.55707762557077</v>
      </c>
      <c r="K11" s="9">
        <v>-10.8</v>
      </c>
      <c r="L11" s="9">
        <v>3150</v>
      </c>
      <c r="M11" s="31">
        <f>L11/I11*100-100</f>
        <v>-41.01123595505618</v>
      </c>
    </row>
    <row r="12" spans="1:13" ht="18.75" customHeight="1">
      <c r="A12" s="7" t="s">
        <v>18</v>
      </c>
      <c r="B12" s="3" t="s">
        <v>11</v>
      </c>
      <c r="C12" s="8"/>
      <c r="D12" s="8">
        <v>13.5</v>
      </c>
      <c r="E12" s="8"/>
      <c r="F12" s="8">
        <v>15</v>
      </c>
      <c r="G12" s="8" t="s">
        <v>12</v>
      </c>
      <c r="H12" s="8">
        <v>18</v>
      </c>
      <c r="I12" s="9">
        <v>204</v>
      </c>
      <c r="J12" s="9"/>
      <c r="K12" s="9">
        <v>18.8</v>
      </c>
      <c r="L12" s="9"/>
      <c r="M12" s="10">
        <v>18</v>
      </c>
    </row>
    <row r="13" spans="1:13" ht="18.75" customHeight="1">
      <c r="A13" s="7" t="s">
        <v>19</v>
      </c>
      <c r="B13" s="3" t="s">
        <v>14</v>
      </c>
      <c r="C13" s="8">
        <v>13.328</v>
      </c>
      <c r="D13" s="8">
        <v>11.5</v>
      </c>
      <c r="E13" s="8">
        <v>13.43</v>
      </c>
      <c r="F13" s="8">
        <v>12.5</v>
      </c>
      <c r="G13" s="12">
        <v>14.01</v>
      </c>
      <c r="H13" s="12">
        <v>18</v>
      </c>
      <c r="I13" s="13">
        <v>14.2218</v>
      </c>
      <c r="J13" s="13">
        <f>I13/G13*100</f>
        <v>101.5117773019272</v>
      </c>
      <c r="K13" s="9">
        <v>20</v>
      </c>
      <c r="L13" s="14">
        <f>($I13-1.6353)*(M13/100+1)+1.6353</f>
        <v>16.48737</v>
      </c>
      <c r="M13" s="10">
        <v>18</v>
      </c>
    </row>
    <row r="14" spans="1:13" ht="18.75" customHeight="1">
      <c r="A14" s="7" t="s">
        <v>20</v>
      </c>
      <c r="B14" s="3" t="s">
        <v>14</v>
      </c>
      <c r="C14" s="8">
        <v>6.872</v>
      </c>
      <c r="D14" s="8">
        <v>11.5</v>
      </c>
      <c r="E14" s="8">
        <v>6.927</v>
      </c>
      <c r="F14" s="8">
        <v>12.5</v>
      </c>
      <c r="G14" s="12">
        <v>7.1</v>
      </c>
      <c r="H14" s="12">
        <v>15.59</v>
      </c>
      <c r="I14" s="13">
        <v>7.2346</v>
      </c>
      <c r="J14" s="30">
        <f aca="true" t="shared" si="0" ref="J14:J19">I14/G14*100</f>
        <v>101.89577464788732</v>
      </c>
      <c r="K14" s="9">
        <v>18</v>
      </c>
      <c r="L14" s="14">
        <f>($I14-0.642)*(M14/100+1)+0.642</f>
        <v>8.289416</v>
      </c>
      <c r="M14" s="10">
        <v>16</v>
      </c>
    </row>
    <row r="15" spans="1:13" ht="18.75" customHeight="1">
      <c r="A15" s="7" t="s">
        <v>21</v>
      </c>
      <c r="B15" s="3" t="s">
        <v>11</v>
      </c>
      <c r="C15" s="15">
        <v>48.8638</v>
      </c>
      <c r="D15" s="8">
        <v>18</v>
      </c>
      <c r="E15" s="15">
        <v>48.8638</v>
      </c>
      <c r="F15" s="8">
        <v>18</v>
      </c>
      <c r="G15" s="12">
        <v>55.07</v>
      </c>
      <c r="H15" s="12">
        <v>33</v>
      </c>
      <c r="I15" s="9">
        <v>55.06</v>
      </c>
      <c r="J15" s="20">
        <f t="shared" si="0"/>
        <v>99.98184129289996</v>
      </c>
      <c r="K15" s="9">
        <v>33</v>
      </c>
      <c r="L15" s="16"/>
      <c r="M15" s="10">
        <v>22</v>
      </c>
    </row>
    <row r="16" spans="1:13" ht="18.75" customHeight="1">
      <c r="A16" s="7" t="s">
        <v>22</v>
      </c>
      <c r="B16" s="3" t="s">
        <v>11</v>
      </c>
      <c r="C16" s="8">
        <v>117.37375</v>
      </c>
      <c r="D16" s="8">
        <v>16.5</v>
      </c>
      <c r="E16" s="8">
        <v>117.37375</v>
      </c>
      <c r="F16" s="8">
        <v>16.5</v>
      </c>
      <c r="G16" s="8">
        <v>117.37375</v>
      </c>
      <c r="H16" s="8">
        <v>16.5</v>
      </c>
      <c r="I16" s="9">
        <v>122.94</v>
      </c>
      <c r="J16" s="13">
        <f t="shared" si="0"/>
        <v>104.74232952427609</v>
      </c>
      <c r="K16" s="9">
        <v>18.3</v>
      </c>
      <c r="L16" s="16">
        <f>$I16*M16/100+$I16</f>
        <v>143.8398</v>
      </c>
      <c r="M16" s="10">
        <v>17</v>
      </c>
    </row>
    <row r="17" spans="1:13" ht="18.75" customHeight="1">
      <c r="A17" s="7" t="s">
        <v>23</v>
      </c>
      <c r="B17" s="3" t="s">
        <v>24</v>
      </c>
      <c r="C17" s="12">
        <v>0.965</v>
      </c>
      <c r="D17" s="17" t="s">
        <v>17</v>
      </c>
      <c r="E17" s="12">
        <v>0.965</v>
      </c>
      <c r="F17" s="17" t="s">
        <v>17</v>
      </c>
      <c r="G17" s="12">
        <v>0.965</v>
      </c>
      <c r="H17" s="17" t="s">
        <v>17</v>
      </c>
      <c r="I17" s="9">
        <v>1.1091</v>
      </c>
      <c r="J17" s="13">
        <f t="shared" si="0"/>
        <v>114.93264248704665</v>
      </c>
      <c r="K17" s="9">
        <v>15.2</v>
      </c>
      <c r="L17" s="14">
        <f>$I17*M17/100+$I17</f>
        <v>1.197828</v>
      </c>
      <c r="M17" s="10">
        <v>8</v>
      </c>
    </row>
    <row r="18" spans="1:13" ht="18.75" customHeight="1">
      <c r="A18" s="7" t="s">
        <v>25</v>
      </c>
      <c r="B18" s="3" t="s">
        <v>24</v>
      </c>
      <c r="C18" s="8">
        <v>3.86</v>
      </c>
      <c r="D18" s="8">
        <v>5</v>
      </c>
      <c r="E18" s="8">
        <v>3.86</v>
      </c>
      <c r="F18" s="8">
        <v>5</v>
      </c>
      <c r="G18" s="19">
        <v>3.86</v>
      </c>
      <c r="H18" s="12">
        <v>5</v>
      </c>
      <c r="I18" s="13">
        <v>4.8901</v>
      </c>
      <c r="J18" s="13">
        <f t="shared" si="0"/>
        <v>126.68652849740934</v>
      </c>
      <c r="K18" s="9">
        <v>33.1</v>
      </c>
      <c r="L18" s="14">
        <f>$I18*M18/100+$I18</f>
        <v>5.281308</v>
      </c>
      <c r="M18" s="10">
        <v>8</v>
      </c>
    </row>
    <row r="19" spans="1:13" ht="18.75" customHeight="1">
      <c r="A19" s="7" t="s">
        <v>26</v>
      </c>
      <c r="B19" s="3" t="s">
        <v>27</v>
      </c>
      <c r="C19" s="8">
        <v>27170</v>
      </c>
      <c r="D19" s="8">
        <v>8.5</v>
      </c>
      <c r="E19" s="8">
        <v>27170</v>
      </c>
      <c r="F19" s="8">
        <v>8.5</v>
      </c>
      <c r="G19" s="17">
        <v>27170</v>
      </c>
      <c r="H19" s="12">
        <v>8.5</v>
      </c>
      <c r="I19" s="9">
        <v>27448</v>
      </c>
      <c r="J19" s="20">
        <f t="shared" si="0"/>
        <v>101.02318733897681</v>
      </c>
      <c r="K19" s="9">
        <v>9.6</v>
      </c>
      <c r="L19" s="18">
        <f>ROUND(($I19*M19/100+$I19)/10,0)*10</f>
        <v>30740</v>
      </c>
      <c r="M19" s="10">
        <v>12</v>
      </c>
    </row>
    <row r="20" spans="1:13" ht="18.75" customHeight="1">
      <c r="A20" s="7" t="s">
        <v>28</v>
      </c>
      <c r="B20" s="3" t="s">
        <v>29</v>
      </c>
      <c r="C20" s="8">
        <v>1</v>
      </c>
      <c r="D20" s="8"/>
      <c r="E20" s="8">
        <v>1</v>
      </c>
      <c r="F20" s="8"/>
      <c r="G20" s="17">
        <v>1</v>
      </c>
      <c r="H20" s="12"/>
      <c r="I20" s="9">
        <v>0.86</v>
      </c>
      <c r="J20" s="20"/>
      <c r="K20" s="9"/>
      <c r="L20" s="18">
        <v>1</v>
      </c>
      <c r="M20" s="10"/>
    </row>
    <row r="21" spans="1:13" ht="18.75" customHeight="1">
      <c r="A21" s="21" t="s">
        <v>30</v>
      </c>
      <c r="B21" s="8" t="s">
        <v>31</v>
      </c>
      <c r="C21" s="9">
        <v>4.5</v>
      </c>
      <c r="D21" s="9"/>
      <c r="E21" s="9">
        <v>4.5</v>
      </c>
      <c r="F21" s="9"/>
      <c r="G21" s="9">
        <v>4.5</v>
      </c>
      <c r="H21" s="9"/>
      <c r="I21" s="9">
        <v>1.2</v>
      </c>
      <c r="J21" s="11"/>
      <c r="K21" s="11"/>
      <c r="L21" s="11">
        <v>4.5</v>
      </c>
      <c r="M21" s="22"/>
    </row>
    <row r="22" spans="1:13" ht="18.75" customHeight="1">
      <c r="A22" s="21" t="s">
        <v>32</v>
      </c>
      <c r="B22" s="28" t="s">
        <v>33</v>
      </c>
      <c r="C22" s="9">
        <v>0.55</v>
      </c>
      <c r="D22" s="9">
        <v>-2.4</v>
      </c>
      <c r="E22" s="9">
        <v>0.55</v>
      </c>
      <c r="F22" s="9">
        <v>-2.4</v>
      </c>
      <c r="G22" s="9">
        <v>0.55</v>
      </c>
      <c r="H22" s="9">
        <v>-2.4</v>
      </c>
      <c r="I22" s="39" t="s">
        <v>34</v>
      </c>
      <c r="J22" s="39"/>
      <c r="K22" s="39"/>
      <c r="L22" s="41" t="s">
        <v>35</v>
      </c>
      <c r="M22" s="42"/>
    </row>
    <row r="23" spans="1:13" ht="18.75" customHeight="1">
      <c r="A23" s="23" t="s">
        <v>36</v>
      </c>
      <c r="B23" s="24" t="s">
        <v>37</v>
      </c>
      <c r="C23" s="49" t="s">
        <v>38</v>
      </c>
      <c r="D23" s="49"/>
      <c r="E23" s="49" t="s">
        <v>38</v>
      </c>
      <c r="F23" s="49"/>
      <c r="G23" s="49" t="s">
        <v>38</v>
      </c>
      <c r="H23" s="49"/>
      <c r="I23" s="39"/>
      <c r="J23" s="39"/>
      <c r="K23" s="39"/>
      <c r="L23" s="41"/>
      <c r="M23" s="42"/>
    </row>
    <row r="24" spans="1:13" ht="18.75" customHeight="1" thickBot="1">
      <c r="A24" s="25" t="s">
        <v>39</v>
      </c>
      <c r="B24" s="26" t="s">
        <v>37</v>
      </c>
      <c r="C24" s="50" t="s">
        <v>40</v>
      </c>
      <c r="D24" s="50"/>
      <c r="E24" s="50" t="s">
        <v>40</v>
      </c>
      <c r="F24" s="50"/>
      <c r="G24" s="50" t="s">
        <v>40</v>
      </c>
      <c r="H24" s="50"/>
      <c r="I24" s="40"/>
      <c r="J24" s="40"/>
      <c r="K24" s="40"/>
      <c r="L24" s="43"/>
      <c r="M24" s="44"/>
    </row>
    <row r="25" spans="1:13" ht="36" customHeight="1">
      <c r="A25" s="45" t="s">
        <v>46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</sheetData>
  <sheetProtection/>
  <mergeCells count="20">
    <mergeCell ref="A25:M25"/>
    <mergeCell ref="L4:M6"/>
    <mergeCell ref="C23:D23"/>
    <mergeCell ref="E23:F23"/>
    <mergeCell ref="G23:H23"/>
    <mergeCell ref="C24:D24"/>
    <mergeCell ref="E24:F24"/>
    <mergeCell ref="G24:H24"/>
    <mergeCell ref="E6:F6"/>
    <mergeCell ref="G6:H6"/>
    <mergeCell ref="I22:K24"/>
    <mergeCell ref="L22:M24"/>
    <mergeCell ref="C5:H5"/>
    <mergeCell ref="I5:K6"/>
    <mergeCell ref="C6:D6"/>
    <mergeCell ref="A2:M2"/>
    <mergeCell ref="A3:M3"/>
    <mergeCell ref="A4:A7"/>
    <mergeCell ref="B4:B7"/>
    <mergeCell ref="C4:K4"/>
  </mergeCells>
  <printOptions horizontalCentered="1"/>
  <pageMargins left="0.7086614173228347" right="0.7086614173228347" top="0.4330708661417323" bottom="0.4330708661417323" header="0.31496062992125984" footer="0.15748031496062992"/>
  <pageSetup firstPageNumber="14" useFirstPageNumber="1" fitToHeight="0" horizontalDpi="300" verticalDpi="300" orientation="landscape" paperSize="9" r:id="rId1"/>
  <headerFooter alignWithMargins="0">
    <oddFooter>&amp;C&amp;"Times New Roman,常规"&amp;10&amp;P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lwy</dc:creator>
  <cp:keywords/>
  <dc:description/>
  <cp:lastModifiedBy>微软用户</cp:lastModifiedBy>
  <cp:lastPrinted>2011-02-09T08:58:24Z</cp:lastPrinted>
  <dcterms:created xsi:type="dcterms:W3CDTF">2011-01-28T08:41:45Z</dcterms:created>
  <dcterms:modified xsi:type="dcterms:W3CDTF">2011-02-09T09:07:39Z</dcterms:modified>
  <cp:category/>
  <cp:version/>
  <cp:contentType/>
  <cp:contentStatus/>
</cp:coreProperties>
</file>